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0" windowWidth="15600" windowHeight="8000"/>
  </bookViews>
  <sheets>
    <sheet name="calcs" sheetId="7" r:id="rId1"/>
  </sheets>
  <calcPr calcId="124519"/>
</workbook>
</file>

<file path=xl/calcChain.xml><?xml version="1.0" encoding="utf-8"?>
<calcChain xmlns="http://schemas.openxmlformats.org/spreadsheetml/2006/main">
  <c r="M15" i="7"/>
  <c r="I15"/>
  <c r="J15" s="1"/>
  <c r="E15"/>
  <c r="H15" s="1"/>
  <c r="M8"/>
  <c r="I8"/>
  <c r="J8" s="1"/>
  <c r="K8" s="1"/>
  <c r="E8"/>
  <c r="H8" s="1"/>
  <c r="M13"/>
  <c r="I13"/>
  <c r="E13"/>
  <c r="H13" s="1"/>
  <c r="M11"/>
  <c r="I11"/>
  <c r="E11"/>
  <c r="H11" s="1"/>
  <c r="F15" l="1"/>
  <c r="G15" s="1"/>
  <c r="K15"/>
  <c r="J13"/>
  <c r="K13" s="1"/>
  <c r="F8"/>
  <c r="G8" s="1"/>
  <c r="J11"/>
  <c r="F11" s="1"/>
  <c r="G11" s="1"/>
  <c r="F13" l="1"/>
  <c r="G13" s="1"/>
  <c r="K11"/>
</calcChain>
</file>

<file path=xl/sharedStrings.xml><?xml version="1.0" encoding="utf-8"?>
<sst xmlns="http://schemas.openxmlformats.org/spreadsheetml/2006/main" count="28" uniqueCount="22">
  <si>
    <t>Flow</t>
  </si>
  <si>
    <t>LPM</t>
  </si>
  <si>
    <t>Output</t>
  </si>
  <si>
    <t>Temp</t>
  </si>
  <si>
    <t>DeltaT</t>
  </si>
  <si>
    <t>KW</t>
  </si>
  <si>
    <t>M3/hr</t>
  </si>
  <si>
    <t>output</t>
  </si>
  <si>
    <t>Rad</t>
  </si>
  <si>
    <t>Room</t>
  </si>
  <si>
    <t>Ret Temp</t>
  </si>
  <si>
    <t>Deg C</t>
  </si>
  <si>
    <t>Flo Temp</t>
  </si>
  <si>
    <t>"Deg rad"</t>
  </si>
  <si>
    <t>Rad(S) Rated</t>
  </si>
  <si>
    <t>Output. "50 Deg Rad"</t>
  </si>
  <si>
    <t>deg rad</t>
  </si>
  <si>
    <t>O.Sizing</t>
  </si>
  <si>
    <t>Factor</t>
  </si>
  <si>
    <t>Required Room Temp 18C</t>
  </si>
  <si>
    <t>Spreadsheet protected but not password protected</t>
  </si>
  <si>
    <t>Values in Yellow may be changed with protection on.</t>
  </si>
</sst>
</file>

<file path=xl/styles.xml><?xml version="1.0" encoding="utf-8"?>
<styleSheet xmlns="http://schemas.openxmlformats.org/spreadsheetml/2006/main">
  <numFmts count="5">
    <numFmt numFmtId="44" formatCode="_-&quot;€&quot;* #,##0.00_-;\-&quot;€&quot;* #,##0.00_-;_-&quot;€&quot;* &quot;-&quot;??_-;_-@_-"/>
    <numFmt numFmtId="164" formatCode="0.0%"/>
    <numFmt numFmtId="165" formatCode="0.0"/>
    <numFmt numFmtId="166" formatCode="0.000"/>
    <numFmt numFmtId="167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44" fontId="2" fillId="0" borderId="0" xfId="2" applyFont="1"/>
    <xf numFmtId="44" fontId="2" fillId="0" borderId="0" xfId="2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0" xfId="0" applyNumberFormat="1" applyFont="1" applyFill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2" fontId="3" fillId="0" borderId="0" xfId="0" applyNumberFormat="1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0" borderId="0" xfId="0" applyFont="1" applyFill="1" applyAlignment="1" applyProtection="1">
      <alignment horizontal="center"/>
    </xf>
    <xf numFmtId="165" fontId="2" fillId="0" borderId="0" xfId="2" applyNumberFormat="1" applyFont="1" applyFill="1" applyAlignment="1" applyProtection="1">
      <alignment horizontal="center"/>
    </xf>
    <xf numFmtId="1" fontId="2" fillId="0" borderId="0" xfId="2" applyNumberFormat="1" applyFont="1" applyFill="1" applyAlignment="1" applyProtection="1">
      <alignment horizontal="center"/>
    </xf>
    <xf numFmtId="167" fontId="2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7" fontId="0" fillId="0" borderId="0" xfId="0" applyNumberFormat="1"/>
    <xf numFmtId="2" fontId="2" fillId="0" borderId="0" xfId="2" applyNumberFormat="1" applyFont="1" applyFill="1" applyAlignment="1" applyProtection="1">
      <alignment horizontal="center"/>
    </xf>
    <xf numFmtId="167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 applyProtection="1">
      <alignment horizontal="left"/>
    </xf>
    <xf numFmtId="2" fontId="2" fillId="0" borderId="0" xfId="0" applyNumberFormat="1" applyFont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2" fontId="2" fillId="2" borderId="0" xfId="2" applyNumberFormat="1" applyFont="1" applyFill="1" applyAlignment="1" applyProtection="1">
      <alignment horizontal="center"/>
      <protection locked="0"/>
    </xf>
    <xf numFmtId="1" fontId="2" fillId="2" borderId="0" xfId="2" applyNumberFormat="1" applyFont="1" applyFill="1" applyAlignment="1" applyProtection="1">
      <alignment horizontal="center"/>
      <protection locked="0"/>
    </xf>
    <xf numFmtId="2" fontId="2" fillId="2" borderId="0" xfId="0" applyNumberFormat="1" applyFont="1" applyFill="1" applyAlignment="1" applyProtection="1">
      <alignment horizontal="center"/>
      <protection locked="0"/>
    </xf>
    <xf numFmtId="166" fontId="2" fillId="2" borderId="0" xfId="2" applyNumberFormat="1" applyFont="1" applyFill="1" applyAlignment="1" applyProtection="1">
      <alignment horizontal="center"/>
      <protection locked="0"/>
    </xf>
    <xf numFmtId="165" fontId="2" fillId="2" borderId="0" xfId="2" applyNumberFormat="1" applyFont="1" applyFill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10" fontId="2" fillId="2" borderId="3" xfId="1" applyNumberFormat="1" applyFont="1" applyFill="1" applyBorder="1" applyAlignment="1" applyProtection="1">
      <alignment horizontal="center"/>
      <protection locked="0"/>
    </xf>
    <xf numFmtId="10" fontId="2" fillId="2" borderId="5" xfId="1" applyNumberFormat="1" applyFont="1" applyFill="1" applyBorder="1" applyAlignment="1" applyProtection="1">
      <alignment horizontal="center"/>
      <protection locked="0"/>
    </xf>
    <xf numFmtId="10" fontId="0" fillId="0" borderId="0" xfId="0" applyNumberFormat="1" applyProtection="1">
      <protection locked="0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5"/>
  <sheetViews>
    <sheetView tabSelected="1" zoomScale="80" zoomScaleNormal="80" workbookViewId="0">
      <selection activeCell="H13" sqref="H13"/>
    </sheetView>
  </sheetViews>
  <sheetFormatPr defaultColWidth="9.1796875" defaultRowHeight="14.5"/>
  <cols>
    <col min="1" max="1" width="26.90625" style="1" bestFit="1" customWidth="1"/>
    <col min="2" max="2" width="12.54296875" style="1" customWidth="1"/>
    <col min="3" max="3" width="13.90625" style="1" customWidth="1"/>
    <col min="4" max="4" width="9.81640625" style="1" customWidth="1"/>
    <col min="5" max="5" width="12.453125" style="1" customWidth="1"/>
    <col min="6" max="6" width="9.26953125" style="1" customWidth="1"/>
    <col min="7" max="7" width="12.36328125" style="1" customWidth="1"/>
    <col min="8" max="8" width="10.453125" style="1" customWidth="1"/>
    <col min="9" max="9" width="11.7265625" style="1" customWidth="1"/>
    <col min="10" max="10" width="9.54296875" style="1" customWidth="1"/>
    <col min="11" max="11" width="13.1796875" style="1" bestFit="1" customWidth="1"/>
    <col min="12" max="12" width="11.54296875" style="1" bestFit="1" customWidth="1"/>
    <col min="13" max="13" width="11.81640625" style="1" bestFit="1" customWidth="1"/>
    <col min="14" max="16384" width="9.1796875" style="1"/>
  </cols>
  <sheetData>
    <row r="2" spans="1:13" ht="21">
      <c r="B2" s="6" t="s">
        <v>20</v>
      </c>
    </row>
    <row r="3" spans="1:13" ht="21">
      <c r="B3" s="6" t="s">
        <v>21</v>
      </c>
    </row>
    <row r="4" spans="1:13" ht="21">
      <c r="B4" s="6"/>
    </row>
    <row r="5" spans="1:13" ht="21">
      <c r="A5" s="2" t="s">
        <v>14</v>
      </c>
      <c r="B5" s="2"/>
      <c r="C5" s="3"/>
      <c r="D5" s="4" t="s">
        <v>9</v>
      </c>
      <c r="E5" s="2"/>
      <c r="F5" s="2"/>
      <c r="G5" s="5"/>
      <c r="H5" s="5"/>
      <c r="I5" s="5"/>
      <c r="J5" s="2" t="s">
        <v>8</v>
      </c>
      <c r="K5" s="14"/>
    </row>
    <row r="6" spans="1:13" ht="21">
      <c r="A6" s="8" t="s">
        <v>15</v>
      </c>
      <c r="B6" s="6"/>
      <c r="C6" s="4" t="s">
        <v>12</v>
      </c>
      <c r="D6" s="4" t="s">
        <v>3</v>
      </c>
      <c r="E6" s="2" t="s">
        <v>10</v>
      </c>
      <c r="F6" s="2" t="s">
        <v>0</v>
      </c>
      <c r="G6" s="2" t="s">
        <v>0</v>
      </c>
      <c r="H6" s="2" t="s">
        <v>4</v>
      </c>
      <c r="I6" s="6"/>
      <c r="J6" s="2" t="s">
        <v>2</v>
      </c>
      <c r="K6" s="2" t="s">
        <v>17</v>
      </c>
    </row>
    <row r="7" spans="1:13" ht="21">
      <c r="A7" s="2" t="s">
        <v>5</v>
      </c>
      <c r="B7" s="2" t="s">
        <v>13</v>
      </c>
      <c r="C7" s="2" t="s">
        <v>11</v>
      </c>
      <c r="D7" s="2" t="s">
        <v>11</v>
      </c>
      <c r="E7" s="2" t="s">
        <v>11</v>
      </c>
      <c r="F7" s="2" t="s">
        <v>1</v>
      </c>
      <c r="G7" s="2" t="s">
        <v>6</v>
      </c>
      <c r="H7" s="2" t="s">
        <v>11</v>
      </c>
      <c r="I7" s="2" t="s">
        <v>7</v>
      </c>
      <c r="J7" s="2" t="s">
        <v>5</v>
      </c>
      <c r="K7" s="2" t="s">
        <v>18</v>
      </c>
      <c r="L7" s="10" t="s">
        <v>7</v>
      </c>
      <c r="M7" s="11" t="s">
        <v>16</v>
      </c>
    </row>
    <row r="8" spans="1:13" ht="21">
      <c r="A8" s="35">
        <v>1</v>
      </c>
      <c r="B8" s="35">
        <v>50</v>
      </c>
      <c r="C8" s="36">
        <v>73</v>
      </c>
      <c r="D8" s="37">
        <v>18</v>
      </c>
      <c r="E8" s="13">
        <f>(B8+D8)*2-C8</f>
        <v>63</v>
      </c>
      <c r="F8" s="9">
        <f>J8*860/H8/60</f>
        <v>1.4333333333333333</v>
      </c>
      <c r="G8" s="23">
        <f>F8/16.66</f>
        <v>8.6034413765506204E-2</v>
      </c>
      <c r="H8" s="18">
        <f>C8-E8</f>
        <v>10</v>
      </c>
      <c r="I8" s="7">
        <f>(B8/50)^1.3</f>
        <v>1</v>
      </c>
      <c r="J8" s="5">
        <f>A8*I8</f>
        <v>1</v>
      </c>
      <c r="K8" s="5">
        <f>1/J8</f>
        <v>1</v>
      </c>
      <c r="L8" s="43">
        <v>1</v>
      </c>
      <c r="M8" s="12">
        <f>L8^(1/1.3)*50</f>
        <v>50</v>
      </c>
    </row>
    <row r="9" spans="1:13" ht="21">
      <c r="A9" s="19"/>
      <c r="B9" s="19"/>
      <c r="C9" s="25"/>
      <c r="D9" s="21"/>
      <c r="E9" s="13"/>
      <c r="F9" s="9"/>
      <c r="G9" s="26"/>
      <c r="H9" s="27"/>
      <c r="I9" s="28"/>
      <c r="J9" s="29"/>
      <c r="K9" s="29"/>
      <c r="L9" s="32"/>
      <c r="M9" s="33"/>
    </row>
    <row r="10" spans="1:13" ht="21">
      <c r="A10" s="30" t="s">
        <v>19</v>
      </c>
      <c r="B10" s="19"/>
      <c r="C10" s="20"/>
      <c r="D10" s="21"/>
      <c r="E10" s="13"/>
      <c r="F10" s="9"/>
      <c r="G10" s="22"/>
      <c r="H10" s="5"/>
      <c r="I10" s="7"/>
      <c r="J10" s="5"/>
      <c r="K10" s="15"/>
      <c r="L10" s="32"/>
      <c r="M10" s="31"/>
    </row>
    <row r="11" spans="1:13" ht="21">
      <c r="A11" s="38">
        <v>1</v>
      </c>
      <c r="B11" s="38">
        <v>18.010000000000002</v>
      </c>
      <c r="C11" s="39">
        <v>37.335000000000001</v>
      </c>
      <c r="D11" s="40">
        <v>18</v>
      </c>
      <c r="E11" s="16">
        <f>(B11+D11)*2-C11</f>
        <v>34.685000000000009</v>
      </c>
      <c r="F11" s="9">
        <f>J11*860/H11/60</f>
        <v>1.4341948145855876</v>
      </c>
      <c r="G11" s="23">
        <f>F11/16.66</f>
        <v>8.6086123324465039E-2</v>
      </c>
      <c r="H11" s="18">
        <f>C11-E11</f>
        <v>2.6499999999999915</v>
      </c>
      <c r="I11" s="17">
        <f>(B11/50)^1.3</f>
        <v>0.26515927385942756</v>
      </c>
      <c r="J11" s="5">
        <f>A11*I11</f>
        <v>0.26515927385942756</v>
      </c>
      <c r="K11" s="5">
        <f>1/J11</f>
        <v>3.7713182173297977</v>
      </c>
      <c r="L11" s="44">
        <v>0.26519999999999999</v>
      </c>
      <c r="M11" s="34">
        <f>L11^(1/1.3)*50</f>
        <v>18.012127791645064</v>
      </c>
    </row>
    <row r="12" spans="1:13">
      <c r="A12" s="41"/>
      <c r="B12" s="42"/>
      <c r="C12" s="42"/>
      <c r="D12" s="42"/>
      <c r="G12" s="24"/>
      <c r="L12" s="45"/>
    </row>
    <row r="13" spans="1:13" ht="21">
      <c r="A13" s="38">
        <v>1</v>
      </c>
      <c r="B13" s="38">
        <v>18.010000000000002</v>
      </c>
      <c r="C13" s="39">
        <v>38.51</v>
      </c>
      <c r="D13" s="40">
        <v>18</v>
      </c>
      <c r="E13" s="16">
        <f>(B13+D13)*2-C13</f>
        <v>33.510000000000012</v>
      </c>
      <c r="F13" s="9">
        <f>J13*860/H13/60</f>
        <v>0.7601232517303611</v>
      </c>
      <c r="G13" s="23">
        <f>F13/16.66</f>
        <v>4.5625645361966449E-2</v>
      </c>
      <c r="H13" s="18">
        <f>C13-E13</f>
        <v>4.9999999999999858</v>
      </c>
      <c r="I13" s="17">
        <f>(B13/50)^1.3</f>
        <v>0.26515927385942756</v>
      </c>
      <c r="J13" s="5">
        <f>A13*I13</f>
        <v>0.26515927385942756</v>
      </c>
      <c r="K13" s="5">
        <f>1/J13</f>
        <v>3.7713182173297977</v>
      </c>
      <c r="L13" s="44">
        <v>0.26519999999999999</v>
      </c>
      <c r="M13" s="34">
        <f>L13^(1/1.3)*50</f>
        <v>18.012127791645064</v>
      </c>
    </row>
    <row r="14" spans="1:13">
      <c r="A14" s="41"/>
      <c r="B14" s="42"/>
      <c r="C14" s="42"/>
      <c r="D14" s="42"/>
      <c r="G14" s="24"/>
      <c r="L14" s="45"/>
    </row>
    <row r="15" spans="1:13" ht="21">
      <c r="A15" s="38">
        <v>1</v>
      </c>
      <c r="B15" s="38">
        <v>18.010000000000002</v>
      </c>
      <c r="C15" s="39">
        <v>40.01</v>
      </c>
      <c r="D15" s="40">
        <v>18</v>
      </c>
      <c r="E15" s="16">
        <f>(B15+D15)*2-C15</f>
        <v>32.010000000000012</v>
      </c>
      <c r="F15" s="9">
        <f>J15*860/H15/60</f>
        <v>0.47507703233147519</v>
      </c>
      <c r="G15" s="23">
        <f>F15/16.66</f>
        <v>2.8516028351229003E-2</v>
      </c>
      <c r="H15" s="18">
        <f>C15-E15</f>
        <v>7.9999999999999858</v>
      </c>
      <c r="I15" s="17">
        <f>(B15/50)^1.3</f>
        <v>0.26515927385942756</v>
      </c>
      <c r="J15" s="5">
        <f>A15*I15</f>
        <v>0.26515927385942756</v>
      </c>
      <c r="K15" s="5">
        <f>1/J15</f>
        <v>3.7713182173297977</v>
      </c>
      <c r="L15" s="44">
        <v>0.26519999999999999</v>
      </c>
      <c r="M15" s="34">
        <f>L15^(1/1.3)*50</f>
        <v>18.012127791645064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Johntemp</dc:creator>
  <cp:lastModifiedBy>allco</cp:lastModifiedBy>
  <dcterms:created xsi:type="dcterms:W3CDTF">2019-01-20T15:10:36Z</dcterms:created>
  <dcterms:modified xsi:type="dcterms:W3CDTF">2025-03-14T10:55:20Z</dcterms:modified>
</cp:coreProperties>
</file>